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</externalReferences>
  <definedNames>
    <definedName name="_xlnm.Print_Area" localSheetId="4">'з початку року'!$A$1:$Q$45</definedName>
  </definedNames>
  <calcPr fullCalcOnLoad="1"/>
</workbook>
</file>

<file path=xl/sharedStrings.xml><?xml version="1.0" encoding="utf-8"?>
<sst xmlns="http://schemas.openxmlformats.org/spreadsheetml/2006/main" count="176" uniqueCount="89">
  <si>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</si>
  <si>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</si>
  <si>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</si>
  <si>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</si>
  <si>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</si>
  <si>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</si>
  <si>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</si>
  <si>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</si>
  <si>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</si>
  <si>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</si>
  <si>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</si>
  <si>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</si>
  <si>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</si>
  <si>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</si>
  <si>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</si>
  <si>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</si>
  <si>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</si>
  <si>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</si>
  <si>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</si>
  <si>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</si>
  <si>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</si>
  <si>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</si>
  <si>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</si>
  <si>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</si>
  <si>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</si>
  <si>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</si>
  <si>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</si>
  <si>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</si>
  <si>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</si>
  <si>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</si>
  <si>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</si>
  <si>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</si>
  <si>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</si>
  <si>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</si>
  <si>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</si>
  <si>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</si>
  <si>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</si>
  <si>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</si>
  <si>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</si>
  <si>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</si>
  <si>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</si>
  <si>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</si>
  <si>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</si>
  <si>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</si>
  <si>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</si>
  <si>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</si>
  <si>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</si>
  <si>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</si>
  <si>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</si>
  <si>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</si>
  <si>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</si>
  <si>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</si>
  <si>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</si>
  <si>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</si>
  <si>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</si>
  <si>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</si>
  <si>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</si>
  <si>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</si>
  <si>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</si>
  <si>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</si>
  <si>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</si>
  <si>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</si>
  <si>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</si>
  <si>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</si>
  <si>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</si>
  <si>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</si>
  <si>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</si>
  <si>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</si>
  <si>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</si>
  <si>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</si>
  <si>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</si>
  <si>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</si>
  <si>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</si>
  <si>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</si>
  <si>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</si>
  <si>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</si>
  <si>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</si>
  <si>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</si>
  <si>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</si>
  <si>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</si>
  <si>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</si>
  <si>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</si>
  <si>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t>план на січень-квітень  2015р.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</si>
  <si>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</si>
  <si>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Зміни до тимчасового розпису станом на 06.04.2015р. :</t>
  </si>
  <si>
    <t xml:space="preserve">станом на 21.04.2015 р. </t>
  </si>
  <si>
    <r>
      <t xml:space="preserve">станом на 21.04.2015р.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</si>
  <si>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21.04.2015р.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</si>
  <si>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21.04.2015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</si>
</sst>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1843857"/>
        <c:axId val="60427730"/>
      </c:lineChart>
      <c:catAx>
        <c:axId val="6184385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27730"/>
        <c:crosses val="autoZero"/>
        <c:auto val="0"/>
        <c:lblOffset val="100"/>
        <c:tickLblSkip val="1"/>
        <c:noMultiLvlLbl val="0"/>
      </c:catAx>
      <c:valAx>
        <c:axId val="6042773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84385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5488339"/>
        <c:axId val="25040660"/>
      </c:lineChart>
      <c:catAx>
        <c:axId val="354883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40660"/>
        <c:crosses val="autoZero"/>
        <c:auto val="0"/>
        <c:lblOffset val="100"/>
        <c:tickLblSkip val="1"/>
        <c:noMultiLvlLbl val="0"/>
      </c:catAx>
      <c:valAx>
        <c:axId val="2504066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48833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7030165"/>
        <c:axId val="33218902"/>
      </c:lineChart>
      <c:catAx>
        <c:axId val="1703016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18902"/>
        <c:crosses val="autoZero"/>
        <c:auto val="0"/>
        <c:lblOffset val="100"/>
        <c:tickLblSkip val="1"/>
        <c:noMultiLvlLbl val="0"/>
      </c:catAx>
      <c:valAx>
        <c:axId val="33218902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03016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квітень!$L$4:$L$16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квітень!$M$4:$M$24</c:f>
              <c:numCache/>
            </c:numRef>
          </c:val>
          <c:smooth val="1"/>
        </c:ser>
        <c:marker val="1"/>
        <c:axId val="11744983"/>
        <c:axId val="25226392"/>
      </c:lineChart>
      <c:catAx>
        <c:axId val="117449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226392"/>
        <c:crosses val="autoZero"/>
        <c:auto val="0"/>
        <c:lblOffset val="100"/>
        <c:tickLblSkip val="1"/>
        <c:noMultiLvlLbl val="0"/>
      </c:catAx>
      <c:valAx>
        <c:axId val="25226392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74498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21.04.2015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січень-квітень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9102745"/>
        <c:axId val="12630234"/>
      </c:bar3DChart>
      <c:catAx>
        <c:axId val="29102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2630234"/>
        <c:crosses val="autoZero"/>
        <c:auto val="1"/>
        <c:lblOffset val="100"/>
        <c:tickLblSkip val="1"/>
        <c:noMultiLvlLbl val="0"/>
      </c:catAx>
      <c:valAx>
        <c:axId val="12630234"/>
        <c:scaling>
          <c:orientation val="minMax"/>
          <c:max val="11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102745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5658843"/>
        <c:axId val="11191836"/>
      </c:barChart>
      <c:catAx>
        <c:axId val="1565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191836"/>
        <c:crosses val="autoZero"/>
        <c:auto val="1"/>
        <c:lblOffset val="100"/>
        <c:tickLblSkip val="1"/>
        <c:noMultiLvlLbl val="0"/>
      </c:catAx>
      <c:valAx>
        <c:axId val="11191836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658843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6380701"/>
        <c:axId val="40866910"/>
      </c:barChart>
      <c:catAx>
        <c:axId val="56380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866910"/>
        <c:crosses val="autoZero"/>
        <c:auto val="1"/>
        <c:lblOffset val="100"/>
        <c:tickLblSkip val="1"/>
        <c:noMultiLvlLbl val="0"/>
      </c:catAx>
      <c:valAx>
        <c:axId val="40866910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3807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січень-квітень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39103455"/>
        <c:axId val="58696608"/>
      </c:barChart>
      <c:catAx>
        <c:axId val="39103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96608"/>
        <c:crossesAt val="0"/>
        <c:auto val="1"/>
        <c:lblOffset val="100"/>
        <c:tickLblSkip val="1"/>
        <c:noMultiLvlLbl val="0"/>
      </c:catAx>
      <c:valAx>
        <c:axId val="58696608"/>
        <c:scaling>
          <c:orientation val="minMax"/>
          <c:max val="18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03455"/>
        <c:crossesAt val="1"/>
        <c:crossBetween val="between"/>
        <c:dispUnits/>
        <c:majorUnit val="300"/>
        <c:minorUnit val="6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січень-квітень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21.04.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181 491,8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175 119,1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січень-квітень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- 14 810,1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квітень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42 791,1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квітень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-6 372,7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3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5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"/>
      <c r="N1" s="108" t="s">
        <v>53</v>
      </c>
      <c r="O1" s="109"/>
      <c r="P1" s="109"/>
      <c r="Q1" s="109"/>
      <c r="R1" s="109"/>
      <c r="S1" s="110"/>
    </row>
    <row r="2" spans="1:19" ht="16.5" thickBot="1">
      <c r="A2" s="111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12"/>
      <c r="M2" s="1"/>
      <c r="N2" s="113" t="s">
        <v>54</v>
      </c>
      <c r="O2" s="114"/>
      <c r="P2" s="114"/>
      <c r="Q2" s="114"/>
      <c r="R2" s="114"/>
      <c r="S2" s="115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8" t="s">
        <v>37</v>
      </c>
      <c r="O27" s="118"/>
      <c r="P27" s="118"/>
      <c r="Q27" s="118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9" t="s">
        <v>31</v>
      </c>
      <c r="O28" s="119"/>
      <c r="P28" s="119"/>
      <c r="Q28" s="119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6">
        <v>42036</v>
      </c>
      <c r="O29" s="120">
        <f>'[1]січень '!$D$142</f>
        <v>132375.63</v>
      </c>
      <c r="P29" s="120"/>
      <c r="Q29" s="120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7"/>
      <c r="O30" s="120"/>
      <c r="P30" s="120"/>
      <c r="Q30" s="120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1" t="s">
        <v>48</v>
      </c>
      <c r="P32" s="122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3" t="s">
        <v>49</v>
      </c>
      <c r="P33" s="123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4" t="s">
        <v>51</v>
      </c>
      <c r="P34" s="125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8" t="s">
        <v>32</v>
      </c>
      <c r="O37" s="118"/>
      <c r="P37" s="118"/>
      <c r="Q37" s="118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27" t="s">
        <v>33</v>
      </c>
      <c r="O38" s="127"/>
      <c r="P38" s="127"/>
      <c r="Q38" s="127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6">
        <v>42036</v>
      </c>
      <c r="O39" s="126">
        <v>0</v>
      </c>
      <c r="P39" s="126"/>
      <c r="Q39" s="126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7"/>
      <c r="O40" s="126"/>
      <c r="P40" s="126"/>
      <c r="Q40" s="126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57</v>
      </c>
      <c r="Q1" s="109"/>
      <c r="R1" s="109"/>
      <c r="S1" s="109"/>
      <c r="T1" s="109"/>
      <c r="U1" s="110"/>
    </row>
    <row r="2" spans="1:21" ht="16.5" thickBot="1">
      <c r="A2" s="111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67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6">
        <v>20883.79</v>
      </c>
      <c r="T23" s="137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8">
        <f>SUM(S4:S23)</f>
        <v>21384.690000000002</v>
      </c>
      <c r="T24" s="139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42064</v>
      </c>
      <c r="Q29" s="120">
        <f>'[1]лютий'!$D$109</f>
        <v>138305.95627000002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51</v>
      </c>
      <c r="R32" s="125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42064</v>
      </c>
      <c r="Q39" s="126">
        <v>0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J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0" sqref="Q30:S3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71</v>
      </c>
      <c r="Q1" s="109"/>
      <c r="R1" s="109"/>
      <c r="S1" s="109"/>
      <c r="T1" s="109"/>
      <c r="U1" s="110"/>
    </row>
    <row r="2" spans="1:21" ht="16.5" thickBot="1">
      <c r="A2" s="111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77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6">
        <v>13804</v>
      </c>
      <c r="T24" s="137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8">
        <f>SUM(S4:S24)</f>
        <v>13804</v>
      </c>
      <c r="T25" s="139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42095</v>
      </c>
      <c r="Q30" s="120">
        <f>'[2]березень'!$D$109</f>
        <v>147433.23977000001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42095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2" sqref="S32:S3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79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81</v>
      </c>
      <c r="Q1" s="109"/>
      <c r="R1" s="109"/>
      <c r="S1" s="109"/>
      <c r="T1" s="109"/>
      <c r="U1" s="110"/>
    </row>
    <row r="2" spans="1:21" ht="16.5" thickBot="1">
      <c r="A2" s="111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86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83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0.7</v>
      </c>
      <c r="K4" s="41">
        <f aca="true" t="shared" si="0" ref="K4:K24">L4-B4-C4-D4-E4-F4-G4-H4-I4-J4</f>
        <v>33.69999999999995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AVERAGE(L4:L16)</f>
        <v>2152.3846153846157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2152.4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2152.4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2152.4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2152.4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2152.4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2152.4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2152.4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2152.4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237.50000000000003</v>
      </c>
      <c r="L13" s="41">
        <v>3994.9</v>
      </c>
      <c r="M13" s="41">
        <v>2500</v>
      </c>
      <c r="N13" s="4">
        <f t="shared" si="1"/>
        <v>1.59796</v>
      </c>
      <c r="O13" s="2">
        <v>2152.4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v>1300</v>
      </c>
      <c r="N14" s="4">
        <f t="shared" si="1"/>
        <v>1.5751538461538461</v>
      </c>
      <c r="O14" s="2">
        <v>2152.4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37.00000000000034</v>
      </c>
      <c r="L15" s="41">
        <v>2420.3</v>
      </c>
      <c r="M15" s="41">
        <v>1500</v>
      </c>
      <c r="N15" s="4">
        <f t="shared" si="1"/>
        <v>1.6135333333333335</v>
      </c>
      <c r="O15" s="2">
        <v>2152.4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2152.4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4000</v>
      </c>
      <c r="N17" s="4">
        <f t="shared" si="1"/>
        <v>0</v>
      </c>
      <c r="O17" s="2">
        <v>2152.4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1600</v>
      </c>
      <c r="N18" s="4">
        <f t="shared" si="1"/>
        <v>0</v>
      </c>
      <c r="O18" s="2">
        <v>2152.4</v>
      </c>
      <c r="P18" s="46"/>
      <c r="Q18" s="52"/>
      <c r="R18" s="53"/>
      <c r="S18" s="132"/>
      <c r="T18" s="133"/>
      <c r="U18" s="34">
        <f t="shared" si="2"/>
        <v>0</v>
      </c>
    </row>
    <row r="19" spans="1:21" ht="12.75">
      <c r="A19" s="12">
        <v>42117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1800</v>
      </c>
      <c r="N19" s="4">
        <f t="shared" si="1"/>
        <v>0</v>
      </c>
      <c r="O19" s="2">
        <v>2152.4</v>
      </c>
      <c r="P19" s="46"/>
      <c r="Q19" s="52"/>
      <c r="R19" s="53"/>
      <c r="S19" s="132"/>
      <c r="T19" s="133"/>
      <c r="U19" s="34">
        <f t="shared" si="2"/>
        <v>0</v>
      </c>
    </row>
    <row r="20" spans="1:21" ht="12.75">
      <c r="A20" s="12">
        <v>42118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2000</v>
      </c>
      <c r="N20" s="4">
        <f t="shared" si="1"/>
        <v>0</v>
      </c>
      <c r="O20" s="2">
        <v>2152.4</v>
      </c>
      <c r="P20" s="46"/>
      <c r="Q20" s="52"/>
      <c r="R20" s="53"/>
      <c r="S20" s="132"/>
      <c r="T20" s="133"/>
      <c r="U20" s="34">
        <f t="shared" si="2"/>
        <v>0</v>
      </c>
    </row>
    <row r="21" spans="1:21" ht="12.75">
      <c r="A21" s="12">
        <v>42121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2700</v>
      </c>
      <c r="N21" s="4">
        <f t="shared" si="1"/>
        <v>0</v>
      </c>
      <c r="O21" s="2">
        <v>2152.4</v>
      </c>
      <c r="P21" s="46"/>
      <c r="Q21" s="52"/>
      <c r="R21" s="53"/>
      <c r="S21" s="132"/>
      <c r="T21" s="133"/>
      <c r="U21" s="34">
        <f t="shared" si="2"/>
        <v>0</v>
      </c>
    </row>
    <row r="22" spans="1:21" ht="12.75">
      <c r="A22" s="12">
        <v>42122</v>
      </c>
      <c r="B22" s="41"/>
      <c r="C22" s="98"/>
      <c r="D22" s="7"/>
      <c r="E22" s="7"/>
      <c r="F22" s="102"/>
      <c r="G22" s="7"/>
      <c r="H22" s="7"/>
      <c r="I22" s="7"/>
      <c r="J22" s="7"/>
      <c r="K22" s="41">
        <f t="shared" si="0"/>
        <v>0</v>
      </c>
      <c r="L22" s="41"/>
      <c r="M22" s="41">
        <v>2800</v>
      </c>
      <c r="N22" s="4">
        <f t="shared" si="1"/>
        <v>0</v>
      </c>
      <c r="O22" s="2">
        <v>2152.4</v>
      </c>
      <c r="P22" s="46"/>
      <c r="Q22" s="52"/>
      <c r="R22" s="53"/>
      <c r="S22" s="132"/>
      <c r="T22" s="133"/>
      <c r="U22" s="34">
        <f t="shared" si="2"/>
        <v>0</v>
      </c>
    </row>
    <row r="23" spans="1:21" ht="12.75">
      <c r="A23" s="12">
        <v>42123</v>
      </c>
      <c r="B23" s="41"/>
      <c r="C23" s="98"/>
      <c r="D23" s="7"/>
      <c r="E23" s="7"/>
      <c r="F23" s="102"/>
      <c r="G23" s="7"/>
      <c r="H23" s="7"/>
      <c r="I23" s="7"/>
      <c r="J23" s="7"/>
      <c r="K23" s="41">
        <f t="shared" si="0"/>
        <v>0</v>
      </c>
      <c r="L23" s="41"/>
      <c r="M23" s="41">
        <v>6000</v>
      </c>
      <c r="N23" s="4">
        <f t="shared" si="1"/>
        <v>0</v>
      </c>
      <c r="O23" s="2">
        <v>2152.4</v>
      </c>
      <c r="P23" s="46"/>
      <c r="Q23" s="52"/>
      <c r="R23" s="53"/>
      <c r="S23" s="132"/>
      <c r="T23" s="133"/>
      <c r="U23" s="34">
        <f t="shared" si="2"/>
        <v>0</v>
      </c>
    </row>
    <row r="24" spans="1:21" ht="13.5" thickBot="1">
      <c r="A24" s="12">
        <v>42124</v>
      </c>
      <c r="B24" s="41"/>
      <c r="C24" s="98"/>
      <c r="D24" s="7"/>
      <c r="E24" s="7"/>
      <c r="F24" s="102"/>
      <c r="G24" s="7"/>
      <c r="H24" s="7"/>
      <c r="I24" s="7"/>
      <c r="J24" s="7"/>
      <c r="K24" s="41">
        <f t="shared" si="0"/>
        <v>0</v>
      </c>
      <c r="L24" s="41"/>
      <c r="M24" s="41">
        <v>6119.3</v>
      </c>
      <c r="N24" s="4">
        <f t="shared" si="1"/>
        <v>0</v>
      </c>
      <c r="O24" s="2">
        <v>2152.4</v>
      </c>
      <c r="P24" s="46"/>
      <c r="Q24" s="52"/>
      <c r="R24" s="53"/>
      <c r="S24" s="136"/>
      <c r="T24" s="137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18441.600000000002</v>
      </c>
      <c r="C25" s="99">
        <f t="shared" si="3"/>
        <v>198.45</v>
      </c>
      <c r="D25" s="99">
        <f t="shared" si="3"/>
        <v>657.3499999999999</v>
      </c>
      <c r="E25" s="99">
        <f t="shared" si="3"/>
        <v>1945.55</v>
      </c>
      <c r="F25" s="99">
        <f t="shared" si="3"/>
        <v>4534.5</v>
      </c>
      <c r="G25" s="99">
        <f t="shared" si="3"/>
        <v>5.25</v>
      </c>
      <c r="H25" s="99">
        <f t="shared" si="3"/>
        <v>399.85</v>
      </c>
      <c r="I25" s="100">
        <f t="shared" si="3"/>
        <v>727.6</v>
      </c>
      <c r="J25" s="100">
        <f t="shared" si="3"/>
        <v>150.15000000000003</v>
      </c>
      <c r="K25" s="42">
        <f t="shared" si="3"/>
        <v>920.7000000000004</v>
      </c>
      <c r="L25" s="42">
        <f t="shared" si="3"/>
        <v>27981.000000000004</v>
      </c>
      <c r="M25" s="42">
        <f t="shared" si="3"/>
        <v>48429.3</v>
      </c>
      <c r="N25" s="14">
        <f t="shared" si="1"/>
        <v>0.5777700689458655</v>
      </c>
      <c r="O25" s="2"/>
      <c r="P25" s="89">
        <f>SUM(P4:P24)</f>
        <v>264.3</v>
      </c>
      <c r="Q25" s="89">
        <f>SUM(Q4:Q24)</f>
        <v>58.300000000000004</v>
      </c>
      <c r="R25" s="89">
        <f>SUM(R4:R24)</f>
        <v>0.2</v>
      </c>
      <c r="S25" s="138">
        <f>SUM(S4:S24)</f>
        <v>0</v>
      </c>
      <c r="T25" s="139"/>
      <c r="U25" s="89">
        <f>P25+Q25+S25+R25+T25</f>
        <v>322.8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42115</v>
      </c>
      <c r="Q30" s="120">
        <v>146880.05155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v>137970.31934000002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42115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9" t="s">
        <v>87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50"/>
      <c r="M27" s="150"/>
      <c r="N27" s="150"/>
    </row>
    <row r="28" spans="1:16" ht="78.75" customHeight="1">
      <c r="A28" s="144" t="s">
        <v>36</v>
      </c>
      <c r="B28" s="140" t="s">
        <v>64</v>
      </c>
      <c r="C28" s="140"/>
      <c r="D28" s="146" t="s">
        <v>65</v>
      </c>
      <c r="E28" s="147"/>
      <c r="F28" s="148" t="s">
        <v>66</v>
      </c>
      <c r="G28" s="142"/>
      <c r="H28" s="141"/>
      <c r="I28" s="146"/>
      <c r="J28" s="141"/>
      <c r="K28" s="142"/>
      <c r="L28" s="155" t="s">
        <v>40</v>
      </c>
      <c r="M28" s="156"/>
      <c r="N28" s="157"/>
      <c r="O28" s="151" t="s">
        <v>88</v>
      </c>
      <c r="P28" s="152"/>
    </row>
    <row r="29" spans="1:16" ht="45">
      <c r="A29" s="145"/>
      <c r="B29" s="71" t="s">
        <v>82</v>
      </c>
      <c r="C29" s="27" t="s">
        <v>25</v>
      </c>
      <c r="D29" s="71" t="str">
        <f>B29</f>
        <v>план на січень-квітень  2015р.</v>
      </c>
      <c r="E29" s="27" t="str">
        <f>C29</f>
        <v>факт</v>
      </c>
      <c r="F29" s="70" t="str">
        <f>B29</f>
        <v>план на січень-квітень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січень-квітень  2015р.</v>
      </c>
      <c r="M29" s="27" t="s">
        <v>25</v>
      </c>
      <c r="N29" s="67" t="s">
        <v>26</v>
      </c>
      <c r="O29" s="142"/>
      <c r="P29" s="146"/>
    </row>
    <row r="30" spans="1:16" ht="23.25" customHeight="1" thickBot="1">
      <c r="A30" s="65">
        <f>квітень!Q39</f>
        <v>0</v>
      </c>
      <c r="B30" s="72">
        <v>1498.98</v>
      </c>
      <c r="C30" s="72">
        <v>1674.11</v>
      </c>
      <c r="D30" s="72">
        <v>70</v>
      </c>
      <c r="E30" s="72">
        <v>91.72</v>
      </c>
      <c r="F30" s="72">
        <v>444.3</v>
      </c>
      <c r="G30" s="72">
        <v>11.28</v>
      </c>
      <c r="H30" s="72"/>
      <c r="I30" s="72"/>
      <c r="J30" s="72"/>
      <c r="K30" s="72"/>
      <c r="L30" s="92">
        <v>2013.28</v>
      </c>
      <c r="M30" s="73">
        <v>1777.11</v>
      </c>
      <c r="N30" s="74">
        <v>-236.17</v>
      </c>
      <c r="O30" s="153">
        <f>квітень!Q30</f>
        <v>146880.05155</v>
      </c>
      <c r="P30" s="154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0" t="s">
        <v>41</v>
      </c>
      <c r="P31" s="140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квітень!S32</f>
        <v>137970.31934000002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f>квітень!S34</f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f>квітень!S35</f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7" spans="1:16" ht="12.75">
      <c r="A47" s="5" t="s">
        <v>9</v>
      </c>
      <c r="B47" s="16">
        <v>101647.98</v>
      </c>
      <c r="C47" s="39">
        <v>96879.08</v>
      </c>
      <c r="F47" s="1" t="s">
        <v>24</v>
      </c>
      <c r="G47" s="8"/>
      <c r="H47" s="14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31332</v>
      </c>
      <c r="C48" s="17">
        <v>25991.86</v>
      </c>
      <c r="G48" s="8"/>
      <c r="H48" s="14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29040</v>
      </c>
      <c r="C49" s="16">
        <v>29872.68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6">
        <v>1994.5</v>
      </c>
      <c r="C50" s="6">
        <v>2005.19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12662.75</v>
      </c>
      <c r="C51" s="16">
        <v>10268.93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2420</v>
      </c>
      <c r="C52" s="16">
        <v>2673.74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800</v>
      </c>
      <c r="C53" s="16">
        <v>802.8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1594.5999999999913</v>
      </c>
      <c r="C54" s="16">
        <v>6624.859999999983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181491.83</v>
      </c>
      <c r="C55" s="11">
        <v>175119.14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C44" sqref="C44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84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-721.433</v>
      </c>
      <c r="L7" s="23">
        <f t="shared" si="0"/>
        <v>-6900</v>
      </c>
      <c r="M7" s="23">
        <f t="shared" si="0"/>
        <v>-12104.56556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 t="s">
        <v>62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45457.167</v>
      </c>
      <c r="L15" s="54">
        <f t="shared" si="2"/>
        <v>41766.3</v>
      </c>
      <c r="M15" s="54">
        <f t="shared" si="2"/>
        <v>34534.634439999994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2015-04-21T11:24:57Z</dcterms:modified>
  <cp:category/>
  <cp:version/>
  <cp:contentType/>
  <cp:contentStatus/>
</cp:coreProperties>
</file>